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eth.forbes\AppData\Local\Temp\OneNote\16.0\Exported\{813A8452-7633-4DB5-B6EA-824D4157AD45}\NT\3\"/>
    </mc:Choice>
  </mc:AlternateContent>
  <xr:revisionPtr revIDLastSave="0" documentId="13_ncr:1_{52EF7FE1-7C6A-4AF6-BDE3-92A851EA49AA}" xr6:coauthVersionLast="47" xr6:coauthVersionMax="47" xr10:uidLastSave="{00000000-0000-0000-0000-000000000000}"/>
  <bookViews>
    <workbookView xWindow="-120" yWindow="-13620" windowWidth="21840" windowHeight="13140" xr2:uid="{44BA32FB-21E4-457B-B441-AB2F875887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3" i="1" s="1"/>
  <c r="D12" i="1"/>
  <c r="E12" i="1" s="1"/>
  <c r="D11" i="1"/>
  <c r="E11" i="1" s="1"/>
  <c r="D2" i="1"/>
  <c r="E2" i="1" s="1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H2" i="1" l="1"/>
</calcChain>
</file>

<file path=xl/sharedStrings.xml><?xml version="1.0" encoding="utf-8"?>
<sst xmlns="http://schemas.openxmlformats.org/spreadsheetml/2006/main" count="18" uniqueCount="18">
  <si>
    <t>Inhaler</t>
  </si>
  <si>
    <t>Number</t>
  </si>
  <si>
    <t>CO2</t>
  </si>
  <si>
    <t>Patient Number</t>
  </si>
  <si>
    <t>Total</t>
  </si>
  <si>
    <t>Average CO2e</t>
  </si>
  <si>
    <t>Easyhaler Salbutamol sulfate 100micrograms/dose dry powder inhaler (Orion Pharma (UK) Ltd)</t>
  </si>
  <si>
    <t>Easyhaler Salbutamol sulfate 200micrograms/dose dry powder inhaler (Orion Pharma (UK) Ltd)</t>
  </si>
  <si>
    <t>Salamol 100micrograms/dose Easi-Breathe inhaler (Teva UK Ltd)</t>
  </si>
  <si>
    <t>Salamol 100micrograms/dose inhaler CFC free (Teva UK Ltd)</t>
  </si>
  <si>
    <t>Salbutamol 100micrograms/dose breath actuated inhaler CFC free</t>
  </si>
  <si>
    <t>Salbutamol 100micrograms/dose inhaler CFC free</t>
  </si>
  <si>
    <t>Ventolin 100micrograms/dose Evohaler (GlaxoSmithKline UK Ltd)</t>
  </si>
  <si>
    <t>Ventolin 200micrograms/dose Accuhaler (GlaxoSmithKline UK Ltd)</t>
  </si>
  <si>
    <t>Airomir 100micrograms/dose Autohaler (Teva UK Ltd)</t>
  </si>
  <si>
    <t>Airomir 100micrograms/dose inhaler (Teva UK Ltd)</t>
  </si>
  <si>
    <t>Salbulin Novolizer 100micrograms/dose inhalation powder refill (Viatris UK Healthcare Ltd)</t>
  </si>
  <si>
    <t>Salbulin Novolizer 100micrograms/dose inhalation powder (Viatris UK Healthcare Ltd)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</si>
</sst>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NumberFormat="1"/>
    <xf numFmtId="0" fontId="0" fillId="0" borderId="1" xfId="0" applyBorder="1"/>
    <xf numFmtId="0" fontId="0" fillId="0" borderId="0" xfId="0" applyFont="1" applyBorder="1"/>
    <xf numFmtId="0" fontId="0" fillId="2" borderId="0" xfId="0" applyFont="1" applyFill="1" applyBorder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1708A3-9A57-4FB2-86EF-627B8888BDB6}" name="Table1" displayName="Table1" ref="A1:E13" totalsRowShown="0">
  <autoFilter ref="A1:E13" xr:uid="{401708A3-9A57-4FB2-86EF-627B8888BDB6}"/>
  <tableColumns count="5">
    <tableColumn id="1" xr3:uid="{76679842-070F-4504-9DD7-2A8592CB9605}" name="Inhaler"/>
    <tableColumn id="4" xr3:uid="{D56F63D3-C9C6-49BE-9FDF-92FB0DE5D1C7}" name="Patient Number"/>
    <tableColumn id="2" xr3:uid="{1C492C14-E52D-4111-9065-67E43D873787}" name="Number"/>
    <tableColumn id="3" xr3:uid="{D21AEEF1-811C-493B-B1E4-E3F371B48581}" name="CO2" dataDxfId="1">
      <calculatedColumnFormula>VLOOKUP(Table1[[#This Row],[Inhaler]],$L$2:$M$13,2)</calculatedColumnFormula>
    </tableColumn>
    <tableColumn id="5" xr3:uid="{90299CBB-88E3-408A-A789-FBE306023C03}" name="Total" dataDxfId="0">
      <calculatedColumnFormula>IF(ISNUMBER(Table1[[#This Row],[CO2]]*Table1[[#This Row],[Number]])=TRUE,Table1[[#This Row],[CO2]]*Table1[[#This Row],[Number]],0)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2BE78-B496-4A06-B9F7-DA6884272E7D}">
  <dimension ref="A1:M13"/>
  <sheetViews>
    <sheetView tabSelected="1" workbookViewId="0">
      <selection activeCell="A13" sqref="A13"/>
    </sheetView>
  </sheetViews>
  <sheetFormatPr defaultRowHeight="15" x14ac:dyDescent="0.25"/>
  <cols>
    <col min="1" max="1" width="61.42578125" customWidth="1"/>
    <col min="2" max="2" width="9.42578125" customWidth="1"/>
    <col min="3" max="3" width="10.42578125" customWidth="1"/>
    <col min="7" max="7" width="13.85546875" customWidth="1"/>
    <col min="12" max="12" width="15.5703125" customWidth="1"/>
  </cols>
  <sheetData>
    <row r="1" spans="1:13" x14ac:dyDescent="0.25">
      <c r="A1" t="s">
        <v>0</v>
      </c>
      <c r="B1" t="s">
        <v>3</v>
      </c>
      <c r="C1" t="s">
        <v>1</v>
      </c>
      <c r="D1" t="s">
        <v>2</v>
      </c>
      <c r="E1" t="s">
        <v>4</v>
      </c>
    </row>
    <row r="2" spans="1:13" x14ac:dyDescent="0.25">
      <c r="D2" t="e">
        <f>VLOOKUP(Table1[[#This Row],[Inhaler]],$L$2:$M$13,2)</f>
        <v>#N/A</v>
      </c>
      <c r="E2">
        <f>IF(ISNUMBER(Table1[[#This Row],[CO2]]*Table1[[#This Row],[Number]])=TRUE,Table1[[#This Row],[CO2]]*Table1[[#This Row],[Number]],0)</f>
        <v>0</v>
      </c>
      <c r="G2" t="s">
        <v>5</v>
      </c>
      <c r="H2" t="e">
        <f>SUM(E:E)/SUM(C:C)</f>
        <v>#DIV/0!</v>
      </c>
      <c r="L2" s="4" t="s">
        <v>14</v>
      </c>
      <c r="M2">
        <v>9.7200000000000006</v>
      </c>
    </row>
    <row r="3" spans="1:13" x14ac:dyDescent="0.25">
      <c r="D3" t="e">
        <f>VLOOKUP(Table1[[#This Row],[Inhaler]],$L$2:$M$13,2)</f>
        <v>#N/A</v>
      </c>
      <c r="E3">
        <f>IF(ISNUMBER(Table1[[#This Row],[CO2]]*Table1[[#This Row],[Number]])=TRUE,Table1[[#This Row],[CO2]]*Table1[[#This Row],[Number]],0)</f>
        <v>0</v>
      </c>
      <c r="L3" s="4" t="s">
        <v>15</v>
      </c>
      <c r="M3">
        <v>9.7200000000000006</v>
      </c>
    </row>
    <row r="4" spans="1:13" x14ac:dyDescent="0.25">
      <c r="D4" s="3" t="e">
        <f>VLOOKUP(Table1[[#This Row],[Inhaler]],$L$2:$M$13,2)</f>
        <v>#N/A</v>
      </c>
      <c r="E4">
        <f>IF(ISNUMBER(Table1[[#This Row],[CO2]]*Table1[[#This Row],[Number]])=TRUE,Table1[[#This Row],[CO2]]*Table1[[#This Row],[Number]],0)</f>
        <v>0</v>
      </c>
      <c r="L4" s="2" t="s">
        <v>6</v>
      </c>
      <c r="M4">
        <v>0.62</v>
      </c>
    </row>
    <row r="5" spans="1:13" x14ac:dyDescent="0.25">
      <c r="D5" t="e">
        <f>VLOOKUP(Table1[[#This Row],[Inhaler]],$L$2:$M$13,2)</f>
        <v>#N/A</v>
      </c>
      <c r="E5">
        <f>IF(ISNUMBER(Table1[[#This Row],[CO2]]*Table1[[#This Row],[Number]])=TRUE,Table1[[#This Row],[CO2]]*Table1[[#This Row],[Number]],0)</f>
        <v>0</v>
      </c>
      <c r="L5" s="1" t="s">
        <v>7</v>
      </c>
      <c r="M5">
        <v>0.62</v>
      </c>
    </row>
    <row r="6" spans="1:13" x14ac:dyDescent="0.25">
      <c r="D6" t="e">
        <f>VLOOKUP(Table1[[#This Row],[Inhaler]],$L$2:$M$13,2)</f>
        <v>#N/A</v>
      </c>
      <c r="E6">
        <f>IF(ISNUMBER(Table1[[#This Row],[CO2]]*Table1[[#This Row],[Number]])=TRUE,Table1[[#This Row],[CO2]]*Table1[[#This Row],[Number]],0)</f>
        <v>0</v>
      </c>
      <c r="L6" s="2" t="s">
        <v>8</v>
      </c>
      <c r="M6">
        <v>12.08</v>
      </c>
    </row>
    <row r="7" spans="1:13" x14ac:dyDescent="0.25">
      <c r="D7" t="e">
        <f>VLOOKUP(Table1[[#This Row],[Inhaler]],$L$2:$M$13,2)</f>
        <v>#N/A</v>
      </c>
      <c r="E7">
        <f>IF(ISNUMBER(Table1[[#This Row],[CO2]]*Table1[[#This Row],[Number]])=TRUE,Table1[[#This Row],[CO2]]*Table1[[#This Row],[Number]],0)</f>
        <v>0</v>
      </c>
      <c r="L7" s="1" t="s">
        <v>9</v>
      </c>
      <c r="M7">
        <v>11.95</v>
      </c>
    </row>
    <row r="8" spans="1:13" x14ac:dyDescent="0.25">
      <c r="D8" t="e">
        <f>VLOOKUP(Table1[[#This Row],[Inhaler]],$L$2:$M$13,2)</f>
        <v>#N/A</v>
      </c>
      <c r="E8">
        <f>IF(ISNUMBER(Table1[[#This Row],[CO2]]*Table1[[#This Row],[Number]])=TRUE,Table1[[#This Row],[CO2]]*Table1[[#This Row],[Number]],0)</f>
        <v>0</v>
      </c>
      <c r="L8" s="4" t="s">
        <v>17</v>
      </c>
      <c r="M8">
        <v>3.75</v>
      </c>
    </row>
    <row r="9" spans="1:13" x14ac:dyDescent="0.25">
      <c r="D9" s="3" t="e">
        <f>VLOOKUP(Table1[[#This Row],[Inhaler]],$L$2:$M$13,2)</f>
        <v>#N/A</v>
      </c>
      <c r="E9" s="3">
        <f>IF(ISNUMBER(Table1[[#This Row],[CO2]]*Table1[[#This Row],[Number]])=TRUE,Table1[[#This Row],[CO2]]*Table1[[#This Row],[Number]],0)</f>
        <v>0</v>
      </c>
      <c r="L9" s="4" t="s">
        <v>16</v>
      </c>
      <c r="M9">
        <v>3.75</v>
      </c>
    </row>
    <row r="10" spans="1:13" x14ac:dyDescent="0.25">
      <c r="D10" s="3" t="e">
        <f>VLOOKUP(Table1[[#This Row],[Inhaler]],$L$2:$M$13,2)</f>
        <v>#N/A</v>
      </c>
      <c r="E10" s="3">
        <f>IF(ISNUMBER(Table1[[#This Row],[CO2]]*Table1[[#This Row],[Number]])=TRUE,Table1[[#This Row],[CO2]]*Table1[[#This Row],[Number]],0)</f>
        <v>0</v>
      </c>
      <c r="L10" s="5" t="s">
        <v>10</v>
      </c>
      <c r="M10">
        <v>11.79</v>
      </c>
    </row>
    <row r="11" spans="1:13" x14ac:dyDescent="0.25">
      <c r="D11" s="3" t="e">
        <f>VLOOKUP(Table1[[#This Row],[Inhaler]],$L$2:$M$13,2)</f>
        <v>#N/A</v>
      </c>
      <c r="E11" s="3">
        <f>IF(ISNUMBER(Table1[[#This Row],[CO2]]*Table1[[#This Row],[Number]])=TRUE,Table1[[#This Row],[CO2]]*Table1[[#This Row],[Number]],0)</f>
        <v>0</v>
      </c>
      <c r="L11" s="6" t="s">
        <v>11</v>
      </c>
      <c r="M11">
        <v>25.24</v>
      </c>
    </row>
    <row r="12" spans="1:13" x14ac:dyDescent="0.25">
      <c r="D12" s="3" t="e">
        <f>VLOOKUP(Table1[[#This Row],[Inhaler]],$L$2:$M$13,2)</f>
        <v>#N/A</v>
      </c>
      <c r="E12" s="3">
        <f>IF(ISNUMBER(Table1[[#This Row],[CO2]]*Table1[[#This Row],[Number]])=TRUE,Table1[[#This Row],[CO2]]*Table1[[#This Row],[Number]],0)</f>
        <v>0</v>
      </c>
      <c r="L12" s="5" t="s">
        <v>12</v>
      </c>
      <c r="M12">
        <v>28.26</v>
      </c>
    </row>
    <row r="13" spans="1:13" x14ac:dyDescent="0.25">
      <c r="D13" s="3" t="e">
        <f>VLOOKUP(Table1[[#This Row],[Inhaler]],$L$2:$M$13,2)</f>
        <v>#N/A</v>
      </c>
      <c r="E13" s="3">
        <f>IF(ISNUMBER(Table1[[#This Row],[CO2]]*Table1[[#This Row],[Number]])=TRUE,Table1[[#This Row],[CO2]]*Table1[[#This Row],[Number]],0)</f>
        <v>0</v>
      </c>
      <c r="L13" s="6" t="s">
        <v>13</v>
      </c>
      <c r="M13">
        <v>0.57999999999999996</v>
      </c>
    </row>
  </sheetData>
  <sortState xmlns:xlrd2="http://schemas.microsoft.com/office/spreadsheetml/2017/richdata2" ref="L2:M13">
    <sortCondition ref="L2:L13"/>
  </sortState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Forbes Gareth</dc:creator>
  <cp:lastModifiedBy>Forbes Gareth</cp:lastModifiedBy>
  <dcterms:created xsi:type="dcterms:W3CDTF">2022-06-07T14:24:42Z</dcterms:created>
  <dcterms:modified xsi:type="dcterms:W3CDTF">2022-09-29T18:10:22Z</dcterms:modified>
</cp:coreProperties>
</file>